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<sst xmlns="http://schemas.openxmlformats.org/spreadsheetml/2006/main" count="11" uniqueCount="11">
  <si>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Hits</t>
  </si>
  <si>
    <t>Health</t>
  </si>
  <si>
    <t>Hearts</t>
  </si>
  <si>
    <t>Hearts taken</t>
  </si>
  <si>
    <t>Damage</t>
  </si>
  <si>
    <t>Armor points</t>
  </si>
  <si>
    <t>Damage reduction</t>
  </si>
  <si>
    <t>Toughness</t>
  </si>
  <si>
    <t>Defense reduction</t>
  </si>
  <si>
    <t>Net damage reduction</t>
  </si>
  <si>
    <t>Net damage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</si>
</sst>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%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9" fontId="0" fillId="0" borderId="0" xfId="0" applyNumberFormat="1">
      <alignment vertical="center"/>
    </xf>
    <xf numFmtId="178" fontId="0" fillId="0" borderId="0" xfId="0" applyNumberForma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9" sqref="A9"/>
    </sheetView>
  </sheetViews>
  <sheetFormatPr defaultColWidth="8.88888888888889" defaultRowHeight="14.4" outlineLevelCol="6"/>
  <cols>
    <col min="1" max="1" width="21" customWidth="1"/>
    <col min="5" max="5" width="10.6666666666667"/>
  </cols>
  <sheetData>
    <row r="1" ht="15.15" spans="4:7">
      <c r="D1" t="s">
        <v>0</v>
      </c>
      <c r="E1" t="s">
        <v>1</v>
      </c>
      <c r="F1" t="s">
        <v>2</v>
      </c>
      <c r="G1" t="s">
        <v>3</v>
      </c>
    </row>
    <row r="2" ht="15.15" spans="1:6">
      <c r="A2" t="s">
        <v>4</v>
      </c>
      <c r="B2" s="1">
        <v>7</v>
      </c>
      <c r="D2">
        <v>0</v>
      </c>
      <c r="E2" s="1">
        <v>20</v>
      </c>
      <c r="F2">
        <f>ROUNDUP(E2,0)/2</f>
        <v>10</v>
      </c>
    </row>
    <row r="3" ht="15.15" spans="1:7">
      <c r="A3" t="s">
        <v>5</v>
      </c>
      <c r="B3" s="2">
        <v>15</v>
      </c>
      <c r="D3">
        <f t="shared" ref="D3:D13" si="0">D2+1</f>
        <v>1</v>
      </c>
      <c r="E3">
        <f>IF((E$2-D3*$B$8)&gt;0,E$2-D3*$B$8,0)</f>
        <v>16.22</v>
      </c>
      <c r="F3">
        <f t="shared" ref="F3:F12" si="1">ROUNDUP(E3,0)/2</f>
        <v>8.5</v>
      </c>
      <c r="G3">
        <f t="shared" ref="G3:G12" si="2">(F2-F3)</f>
        <v>1.5</v>
      </c>
    </row>
    <row r="4" ht="15.15" spans="1:7">
      <c r="A4" t="s">
        <v>6</v>
      </c>
      <c r="B4" s="3">
        <f>B3*4/100</f>
        <v>0.6</v>
      </c>
      <c r="D4">
        <f t="shared" si="0"/>
        <v>2</v>
      </c>
      <c r="E4">
        <f>IF((E$2-D4*$B$8)&gt;0,E$2-D4*$B$8,0)</f>
        <v>12.44</v>
      </c>
      <c r="F4">
        <f t="shared" si="1"/>
        <v>6.5</v>
      </c>
      <c r="G4">
        <f t="shared" si="2"/>
        <v>2</v>
      </c>
    </row>
    <row r="5" ht="15.15" spans="1:7">
      <c r="A5" t="s">
        <v>7</v>
      </c>
      <c r="B5" s="1">
        <v>0</v>
      </c>
      <c r="D5">
        <f t="shared" si="0"/>
        <v>3</v>
      </c>
      <c r="E5">
        <f>IF((E$2-D5*$B$8)&gt;0,E$2-D5*$B$8,0)</f>
        <v>8.66</v>
      </c>
      <c r="F5">
        <f t="shared" si="1"/>
        <v>4.5</v>
      </c>
      <c r="G5">
        <f t="shared" si="2"/>
        <v>2</v>
      </c>
    </row>
    <row r="6" spans="1:7">
      <c r="A6" t="s">
        <v>8</v>
      </c>
      <c r="B6" s="3">
        <f>16*B2/(8+B5)/100</f>
        <v>0.14</v>
      </c>
      <c r="D6">
        <f t="shared" si="0"/>
        <v>4</v>
      </c>
      <c r="E6">
        <f>IF((E$2-D6*$B$8)&gt;0,E$2-D6*$B$8,0)</f>
        <v>4.88</v>
      </c>
      <c r="F6">
        <f t="shared" si="1"/>
        <v>2.5</v>
      </c>
      <c r="G6">
        <f t="shared" si="2"/>
        <v>2</v>
      </c>
    </row>
    <row r="7" spans="1:7">
      <c r="A7" t="s">
        <v>9</v>
      </c>
      <c r="B7" s="4">
        <f>MAX(B4/5,B4-B6)</f>
        <v>0.46</v>
      </c>
      <c r="D7">
        <f t="shared" si="0"/>
        <v>5</v>
      </c>
      <c r="E7">
        <f>IF((E$2-D7*$B$8)&gt;0,E$2-D7*$B$8,0)</f>
        <v>1.1</v>
      </c>
      <c r="F7">
        <f t="shared" si="1"/>
        <v>1</v>
      </c>
      <c r="G7">
        <f t="shared" si="2"/>
        <v>1.5</v>
      </c>
    </row>
    <row r="8" spans="1:7">
      <c r="A8" t="s">
        <v>10</v>
      </c>
      <c r="B8">
        <f>B2-B2*B7</f>
        <v>3.78</v>
      </c>
      <c r="D8">
        <f t="shared" si="0"/>
        <v>6</v>
      </c>
      <c r="E8">
        <f>IF((E$2-D8*$B$8)&gt;0,E$2-D8*$B$8,0)</f>
        <v>0</v>
      </c>
      <c r="F8">
        <f t="shared" si="1"/>
        <v>0</v>
      </c>
      <c r="G8">
        <f t="shared" si="2"/>
        <v>1</v>
      </c>
    </row>
    <row r="9" spans="4:7">
      <c r="D9">
        <f t="shared" si="0"/>
        <v>7</v>
      </c>
      <c r="E9">
        <f>IF((E$2-D9*$B$8)&gt;0,E$2-D9*$B$8,0)</f>
        <v>0</v>
      </c>
      <c r="F9">
        <f t="shared" si="1"/>
        <v>0</v>
      </c>
      <c r="G9">
        <f t="shared" si="2"/>
        <v>0</v>
      </c>
    </row>
    <row r="10" spans="4:7">
      <c r="D10">
        <f t="shared" si="0"/>
        <v>8</v>
      </c>
      <c r="E10">
        <f>IF((E$2-D10*$B$8)&gt;0,E$2-D10*$B$8,0)</f>
        <v>0</v>
      </c>
      <c r="F10">
        <f t="shared" si="1"/>
        <v>0</v>
      </c>
      <c r="G10">
        <f t="shared" si="2"/>
        <v>0</v>
      </c>
    </row>
    <row r="11" spans="4:7">
      <c r="D11">
        <f t="shared" si="0"/>
        <v>9</v>
      </c>
      <c r="E11">
        <f>IF((E$2-D11*$B$8)&gt;0,E$2-D11*$B$8,0)</f>
        <v>0</v>
      </c>
      <c r="F11">
        <f t="shared" si="1"/>
        <v>0</v>
      </c>
      <c r="G11">
        <f t="shared" si="2"/>
        <v>0</v>
      </c>
    </row>
    <row r="12" spans="4:7">
      <c r="D12">
        <f t="shared" si="0"/>
        <v>10</v>
      </c>
      <c r="E12">
        <f>IF((E$2-D12*$B$8)&gt;0,E$2-D12*$B$8,0)</f>
        <v>0</v>
      </c>
      <c r="F12">
        <f t="shared" si="1"/>
        <v>0</v>
      </c>
      <c r="G12">
        <f t="shared" si="2"/>
        <v>0</v>
      </c>
    </row>
  </sheetData>
  <sheetProtection password="DD7F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2023-09-09T02:47:00Z</dcterms:created>
  <dcterms:modified xsi:type="dcterms:W3CDTF">2023-09-12T04:15:56Z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4ACAF19CDC1E4CFE9B86B906B3CFF4B8_11</vt:lpwstr>
  </property>
  <property fmtid="{D5CDD505-2E9C-101B-9397-08002B2CF9AE}" pid="3" name="KSOProductBuildVer">
    <vt:lpwstr>1033-12.2.0.13201</vt:lpwstr>
  </property>
</Properties>
</file>